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90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HP\Desktop\ไฟล์รอแนบ ส่งเมล์ และสำเนาเข้าแฟ้ม\"/>
    </mc:Choice>
  </mc:AlternateContent>
  <xr:revisionPtr revIDLastSave="0" documentId="13_ncr:1_{C2ACBD41-E472-4B01-9456-C02F584209F1}" xr6:coauthVersionLast="43" xr6:coauthVersionMax="43" xr10:uidLastSave="{00000000-0000-0000-0000-000000000000}"/>
  <bookViews>
    <workbookView xWindow="9315" yWindow="870" windowWidth="12105" windowHeight="7605" xr2:uid="{00000000-000D-0000-FFFF-FFFF00000000}"/>
  </bookViews>
  <sheets>
    <sheet name="1" sheetId="1" r:id="rId1"/>
  </sheets>
  <definedNames>
    <definedName name="_xlnm.Print_Area" localSheetId="0">'1'!#REF!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G7" i="1" l="1"/>
  <c r="G6" i="1"/>
  <c r="G5" i="1"/>
  <c r="I7" i="1" l="1"/>
  <c r="H5" i="1"/>
  <c r="H6" i="1"/>
  <c r="H7" i="1"/>
  <c r="F7" i="1"/>
  <c r="I6" i="1"/>
  <c r="F6" i="1"/>
  <c r="I5" i="1"/>
  <c r="F5" i="1"/>
  <c r="G8" i="1" l="1"/>
  <c r="H8" i="1"/>
  <c r="I8" i="1"/>
  <c r="J8" i="1"/>
  <c r="K7" i="1" l="1"/>
  <c r="K6" i="1"/>
  <c r="F8" i="1" l="1"/>
  <c r="E8" i="1"/>
  <c r="K5" i="1"/>
  <c r="K8" i="1" s="1"/>
</calcChain>
</file>

<file path=xl/sharedStrings.xml><?xml version="1.0" encoding="utf-8"?>
<sst xmlns="http://schemas.openxmlformats.org/spreadsheetml/2006/main" count="27" uniqueCount="21">
  <si>
    <t>เขต</t>
  </si>
  <si>
    <t>ลำดับ</t>
  </si>
  <si>
    <t>รหัสโครงการ</t>
  </si>
  <si>
    <t>หมายเหตุ</t>
  </si>
  <si>
    <t>โครงการ</t>
  </si>
  <si>
    <t>จำนวนครัวเรือน
ผู้รับประโยชน์</t>
  </si>
  <si>
    <t>งบประมาณ
อนุมัติรวมทั้งสิ้น</t>
  </si>
  <si>
    <t>จตุจักร</t>
  </si>
  <si>
    <t>รวมงบประมาณ</t>
  </si>
  <si>
    <t>สรุปองค์กรที่ได้รับความเห็นชอบ ในการประชุมคณะอนุกรรมการพัฒนาที่อยู่อาศัยชุมชนริมคลอง ครั้งที่ 5/2562 เมื่อวันที่ 14 สิงหาคม 2562</t>
  </si>
  <si>
    <t>โครงการใหม่</t>
  </si>
  <si>
    <t>สหกรณ์เคหสถานสามัคคีเทวสุนทร จำกัด</t>
  </si>
  <si>
    <t>สหกรณ์เคหสถานชุมชนประชาร่วมใจ 1 จำกัด</t>
  </si>
  <si>
    <t>สหกรณ์เคหสถานชุมชนประชาร่วมใจ 2 จำกัด</t>
  </si>
  <si>
    <t>งบดำเนินการมาตราการป้องกันและแก้ไขผลกระทบสิ่งแวดล้อม (สผ.)</t>
  </si>
  <si>
    <t>คลองเปรมประชากร</t>
  </si>
  <si>
    <t>งบสนับสนุนการพัฒนาและปรับปรุงสาธารณูปโภค
(50,000 บาท)</t>
  </si>
  <si>
    <t>งบอุดหนุนเพื่อที่อยู่อาศัย 
(25,000 บาท)</t>
  </si>
  <si>
    <t xml:space="preserve">งบบริหารจัดการชุมชน </t>
  </si>
  <si>
    <t>งบช่วยเหลือผู้ได้รับผลกระทบและเสียโอกาส
(72,000 บาท)</t>
  </si>
  <si>
    <t>งบช่วยเหลือและสนับสนุนการพัฒนาชุมชนริมคลอง (ค86700)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</si>
</sst>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(* #,##0.00_);_(* \(#,##0.00\);_(* &quot;-&quot;??_);_(@_)"/>
    <numFmt numFmtId="164" formatCode="_(* #,##0_);_(* \(#,##0\);_(* &quot;-&quot;??_);_(@_)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6"/>
      <color theme="1"/>
      <name val="TH SarabunPSK"/>
      <family val="2"/>
    </font>
    <font>
      <b/>
      <sz val="16"/>
      <color theme="1"/>
      <name val="TH SarabunPSK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8">
    <xf numFmtId="0" fontId="0" fillId="0" borderId="0" xfId="0"/>
    <xf numFmtId="0" fontId="2" fillId="0" borderId="0" xfId="0" applyFont="1"/>
    <xf numFmtId="0" fontId="3" fillId="0" borderId="0" xfId="0" applyFont="1"/>
    <xf numFmtId="0" fontId="2" fillId="0" borderId="0" xfId="0" applyFont="1" applyAlignment="1">
      <alignment horizontal="center"/>
    </xf>
    <xf numFmtId="164" fontId="2" fillId="0" borderId="0" xfId="1" applyNumberFormat="1" applyFont="1"/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164" fontId="2" fillId="0" borderId="0" xfId="1" applyNumberFormat="1" applyFont="1" applyAlignment="1">
      <alignment horizontal="center"/>
    </xf>
    <xf numFmtId="164" fontId="2" fillId="0" borderId="1" xfId="1" applyNumberFormat="1" applyFont="1" applyBorder="1" applyAlignment="1">
      <alignment horizontal="center" vertical="center"/>
    </xf>
    <xf numFmtId="164" fontId="3" fillId="2" borderId="1" xfId="1" applyNumberFormat="1" applyFont="1" applyFill="1" applyBorder="1" applyAlignment="1">
      <alignment horizontal="right" vertical="center" wrapText="1"/>
    </xf>
    <xf numFmtId="164" fontId="3" fillId="2" borderId="1" xfId="1" applyNumberFormat="1" applyFont="1" applyFill="1" applyBorder="1" applyAlignment="1">
      <alignment horizontal="center" vertical="center" wrapText="1"/>
    </xf>
    <xf numFmtId="164" fontId="3" fillId="2" borderId="1" xfId="1" applyNumberFormat="1" applyFont="1" applyFill="1" applyBorder="1" applyAlignment="1">
      <alignment horizontal="center" vertical="center" wrapText="1"/>
    </xf>
    <xf numFmtId="164" fontId="3" fillId="2" borderId="1" xfId="1" applyNumberFormat="1" applyFont="1" applyFill="1" applyBorder="1" applyAlignment="1">
      <alignment horizontal="center" vertical="center"/>
    </xf>
    <xf numFmtId="0" fontId="2" fillId="3" borderId="0" xfId="0" applyFont="1" applyFill="1"/>
    <xf numFmtId="0" fontId="2" fillId="3" borderId="0" xfId="0" applyFont="1" applyFill="1" applyAlignment="1">
      <alignment horizontal="center"/>
    </xf>
    <xf numFmtId="164" fontId="2" fillId="3" borderId="0" xfId="1" applyNumberFormat="1" applyFont="1" applyFill="1"/>
    <xf numFmtId="0" fontId="2" fillId="3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/>
    </xf>
    <xf numFmtId="164" fontId="2" fillId="3" borderId="1" xfId="1" applyNumberFormat="1" applyFont="1" applyFill="1" applyBorder="1" applyAlignment="1">
      <alignment horizontal="center" vertical="center" wrapText="1"/>
    </xf>
    <xf numFmtId="43" fontId="2" fillId="3" borderId="1" xfId="1" applyFont="1" applyFill="1" applyBorder="1" applyAlignment="1">
      <alignment horizontal="center" vertical="center" wrapText="1"/>
    </xf>
    <xf numFmtId="43" fontId="2" fillId="0" borderId="1" xfId="1" applyFont="1" applyBorder="1" applyAlignment="1">
      <alignment horizontal="center" vertical="center" wrapText="1"/>
    </xf>
    <xf numFmtId="43" fontId="2" fillId="0" borderId="1" xfId="1" applyFont="1" applyBorder="1" applyAlignment="1">
      <alignment horizontal="center" vertical="center"/>
    </xf>
    <xf numFmtId="43" fontId="3" fillId="2" borderId="1" xfId="1" applyFont="1" applyFill="1" applyBorder="1" applyAlignment="1">
      <alignment horizontal="center" vertical="center" wrapText="1"/>
    </xf>
    <xf numFmtId="0" fontId="2" fillId="0" borderId="1" xfId="0" applyFont="1" applyBorder="1"/>
    <xf numFmtId="164" fontId="3" fillId="2" borderId="1" xfId="1" applyNumberFormat="1" applyFont="1" applyFill="1" applyBorder="1" applyAlignment="1">
      <alignment horizontal="center" vertical="center" wrapText="1"/>
    </xf>
    <xf numFmtId="164" fontId="3" fillId="2" borderId="1" xfId="1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Q8"/>
  <sheetViews>
    <sheetView tabSelected="1" zoomScale="90" zoomScaleNormal="90" zoomScaleSheetLayoutView="110" workbookViewId="0">
      <selection activeCell="E11" sqref="E11"/>
    </sheetView>
  </sheetViews>
  <sheetFormatPr defaultColWidth="9.140625" defaultRowHeight="24" x14ac:dyDescent="0.55000000000000004"/>
  <cols>
    <col min="1" max="1" width="6.5703125" style="1" customWidth="1"/>
    <col min="2" max="2" width="14.85546875" style="1" customWidth="1"/>
    <col min="3" max="3" width="37.7109375" style="1" bestFit="1" customWidth="1"/>
    <col min="4" max="4" width="9.28515625" style="3" customWidth="1"/>
    <col min="5" max="5" width="11.28515625" style="4" customWidth="1"/>
    <col min="6" max="7" width="16.85546875" style="7" customWidth="1"/>
    <col min="8" max="8" width="15.140625" style="7" bestFit="1" customWidth="1"/>
    <col min="9" max="11" width="16.85546875" style="4" customWidth="1"/>
    <col min="12" max="12" width="18.28515625" style="4" bestFit="1" customWidth="1"/>
    <col min="13" max="13" width="12" style="4" bestFit="1" customWidth="1"/>
    <col min="14" max="14" width="12" style="4" customWidth="1"/>
    <col min="15" max="15" width="13" style="4" bestFit="1" customWidth="1"/>
    <col min="16" max="16384" width="9.140625" style="1"/>
  </cols>
  <sheetData>
    <row r="1" spans="1:17" x14ac:dyDescent="0.55000000000000004">
      <c r="B1" s="2" t="s">
        <v>9</v>
      </c>
      <c r="F1" s="4"/>
      <c r="G1" s="4"/>
      <c r="H1" s="4"/>
      <c r="K1" s="3"/>
    </row>
    <row r="2" spans="1:17" x14ac:dyDescent="0.55000000000000004">
      <c r="B2" s="2"/>
      <c r="F2" s="4"/>
      <c r="G2" s="4"/>
      <c r="H2" s="4"/>
      <c r="K2" s="3"/>
    </row>
    <row r="3" spans="1:17" x14ac:dyDescent="0.55000000000000004">
      <c r="A3" s="26" t="s">
        <v>1</v>
      </c>
      <c r="B3" s="26" t="s">
        <v>2</v>
      </c>
      <c r="C3" s="27" t="s">
        <v>4</v>
      </c>
      <c r="D3" s="27" t="s">
        <v>0</v>
      </c>
      <c r="E3" s="24" t="s">
        <v>5</v>
      </c>
      <c r="F3" s="25" t="s">
        <v>20</v>
      </c>
      <c r="G3" s="25"/>
      <c r="H3" s="25"/>
      <c r="I3" s="25"/>
      <c r="J3" s="12"/>
      <c r="K3" s="24" t="s">
        <v>6</v>
      </c>
      <c r="L3" s="24" t="s">
        <v>3</v>
      </c>
      <c r="M3" s="1"/>
      <c r="N3" s="3"/>
      <c r="P3" s="4"/>
      <c r="Q3" s="4"/>
    </row>
    <row r="4" spans="1:17" ht="120" x14ac:dyDescent="0.55000000000000004">
      <c r="A4" s="26"/>
      <c r="B4" s="26"/>
      <c r="C4" s="27"/>
      <c r="D4" s="27"/>
      <c r="E4" s="24"/>
      <c r="F4" s="10" t="s">
        <v>16</v>
      </c>
      <c r="G4" s="11" t="s">
        <v>17</v>
      </c>
      <c r="H4" s="11" t="s">
        <v>18</v>
      </c>
      <c r="I4" s="10" t="s">
        <v>19</v>
      </c>
      <c r="J4" s="11" t="s">
        <v>14</v>
      </c>
      <c r="K4" s="24"/>
      <c r="L4" s="24"/>
      <c r="M4" s="1"/>
      <c r="N4" s="3"/>
      <c r="P4" s="4"/>
      <c r="Q4" s="4"/>
    </row>
    <row r="5" spans="1:17" s="13" customFormat="1" x14ac:dyDescent="0.55000000000000004">
      <c r="A5" s="16">
        <v>1</v>
      </c>
      <c r="B5" s="16" t="s">
        <v>10</v>
      </c>
      <c r="C5" s="23" t="s">
        <v>11</v>
      </c>
      <c r="D5" s="17" t="s">
        <v>7</v>
      </c>
      <c r="E5" s="18">
        <v>97</v>
      </c>
      <c r="F5" s="19">
        <f>50000*97</f>
        <v>4850000</v>
      </c>
      <c r="G5" s="19">
        <f>25000*97</f>
        <v>2425000</v>
      </c>
      <c r="H5" s="19">
        <f>121250*2</f>
        <v>242500</v>
      </c>
      <c r="I5" s="19">
        <f>72000*97</f>
        <v>6984000</v>
      </c>
      <c r="J5" s="19">
        <v>730800</v>
      </c>
      <c r="K5" s="19">
        <f>SUM(F5:J5)</f>
        <v>15232300</v>
      </c>
      <c r="L5" s="8" t="s">
        <v>15</v>
      </c>
      <c r="N5" s="14"/>
      <c r="O5" s="15"/>
      <c r="P5" s="15"/>
      <c r="Q5" s="15"/>
    </row>
    <row r="6" spans="1:17" x14ac:dyDescent="0.55000000000000004">
      <c r="A6" s="5">
        <v>2</v>
      </c>
      <c r="B6" s="16" t="s">
        <v>10</v>
      </c>
      <c r="C6" s="23" t="s">
        <v>12</v>
      </c>
      <c r="D6" s="6" t="s">
        <v>7</v>
      </c>
      <c r="E6" s="8">
        <v>289</v>
      </c>
      <c r="F6" s="21">
        <f>50000*289</f>
        <v>14450000</v>
      </c>
      <c r="G6" s="21">
        <f>25000*289</f>
        <v>7225000</v>
      </c>
      <c r="H6" s="21">
        <f>250000*2</f>
        <v>500000</v>
      </c>
      <c r="I6" s="20">
        <f>72000*289</f>
        <v>20808000</v>
      </c>
      <c r="J6" s="20">
        <v>2103000</v>
      </c>
      <c r="K6" s="20">
        <f>SUM(F6:J6)</f>
        <v>45086000</v>
      </c>
      <c r="L6" s="8" t="s">
        <v>15</v>
      </c>
      <c r="M6" s="1"/>
      <c r="N6" s="3"/>
      <c r="P6" s="4"/>
      <c r="Q6" s="4"/>
    </row>
    <row r="7" spans="1:17" s="13" customFormat="1" x14ac:dyDescent="0.55000000000000004">
      <c r="A7" s="16">
        <v>3</v>
      </c>
      <c r="B7" s="16" t="s">
        <v>10</v>
      </c>
      <c r="C7" s="23" t="s">
        <v>13</v>
      </c>
      <c r="D7" s="17" t="s">
        <v>7</v>
      </c>
      <c r="E7" s="18">
        <v>197</v>
      </c>
      <c r="F7" s="21">
        <f>50000*197</f>
        <v>9850000</v>
      </c>
      <c r="G7" s="21">
        <f>25000*197</f>
        <v>4925000</v>
      </c>
      <c r="H7" s="21">
        <f>246250*2</f>
        <v>492500</v>
      </c>
      <c r="I7" s="20">
        <f>72000*197</f>
        <v>14184000</v>
      </c>
      <c r="J7" s="20">
        <v>1461500</v>
      </c>
      <c r="K7" s="20">
        <f>SUM(F7:J7)</f>
        <v>30913000</v>
      </c>
      <c r="L7" s="8" t="s">
        <v>15</v>
      </c>
      <c r="N7" s="14"/>
      <c r="O7" s="15"/>
      <c r="P7" s="15"/>
      <c r="Q7" s="15"/>
    </row>
    <row r="8" spans="1:17" x14ac:dyDescent="0.55000000000000004">
      <c r="A8" s="26" t="s">
        <v>8</v>
      </c>
      <c r="B8" s="26"/>
      <c r="C8" s="26"/>
      <c r="D8" s="26"/>
      <c r="E8" s="9">
        <f t="shared" ref="E8:K8" si="0">SUM(E5:E7)</f>
        <v>583</v>
      </c>
      <c r="F8" s="22">
        <f t="shared" si="0"/>
        <v>29150000</v>
      </c>
      <c r="G8" s="22">
        <f t="shared" si="0"/>
        <v>14575000</v>
      </c>
      <c r="H8" s="22">
        <f t="shared" si="0"/>
        <v>1235000</v>
      </c>
      <c r="I8" s="22">
        <f t="shared" si="0"/>
        <v>41976000</v>
      </c>
      <c r="J8" s="22">
        <f t="shared" si="0"/>
        <v>4295300</v>
      </c>
      <c r="K8" s="22">
        <f t="shared" si="0"/>
        <v>91231300</v>
      </c>
      <c r="L8" s="9"/>
      <c r="M8" s="1"/>
      <c r="N8" s="3"/>
      <c r="P8" s="4"/>
      <c r="Q8" s="4"/>
    </row>
  </sheetData>
  <mergeCells count="9">
    <mergeCell ref="E3:E4"/>
    <mergeCell ref="F3:I3"/>
    <mergeCell ref="K3:K4"/>
    <mergeCell ref="L3:L4"/>
    <mergeCell ref="A8:D8"/>
    <mergeCell ref="A3:A4"/>
    <mergeCell ref="B3:B4"/>
    <mergeCell ref="C3:C4"/>
    <mergeCell ref="D3:D4"/>
  </mergeCells>
  <pageMargins left="0.7" right="0.7" top="0.75" bottom="0.75" header="0.3" footer="0.3"/>
  <pageSetup paperSize="9" fitToHeight="0" orientation="landscape" r:id="rId1"/>
  <ignoredErrors>
    <ignoredError sqref="K5:K7" formulaRange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HP</cp:lastModifiedBy>
  <dcterms:created xsi:type="dcterms:W3CDTF">2018-02-21T10:19:27Z</dcterms:created>
  <dcterms:modified xsi:type="dcterms:W3CDTF">2019-08-15T09:37:58Z</dcterms:modified>
</cp:coreProperties>
</file>